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<sst xmlns="http://schemas.openxmlformats.org/spreadsheetml/2006/main" count="160" uniqueCount="93">
  <si>
    <t>Ascendente</t>
  </si>
  <si>
    <t>Descendente</t>
  </si>
  <si>
    <t>22506</t>
  </si>
  <si>
    <t>TITULO</t>
  </si>
  <si>
    <t>NOMBRE CORTO</t>
  </si>
  <si>
    <t>DESCRIPCION</t>
  </si>
  <si>
    <t>Los indicadores relacionados con temas de interés público</t>
  </si>
  <si>
    <t>LGTA70FV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</si>
  <si>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</si>
  <si>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</si>
  <si>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</si>
  <si>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</si>
  <si>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</si>
  <si>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</si>
  <si>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</si>
  <si>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</si>
  <si>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10093</t>
  </si>
  <si>
    <t>10079</t>
  </si>
  <si>
    <t>10080</t>
  </si>
  <si>
    <t>205943</t>
  </si>
  <si>
    <t>10082</t>
  </si>
  <si>
    <t>10083</t>
  </si>
  <si>
    <t>10084</t>
  </si>
  <si>
    <t>10085</t>
  </si>
  <si>
    <t>10086</t>
  </si>
  <si>
    <t>10087</t>
  </si>
  <si>
    <t>10074</t>
  </si>
  <si>
    <t>10088</t>
  </si>
  <si>
    <t>10075</t>
  </si>
  <si>
    <t>10089</t>
  </si>
  <si>
    <t>10090</t>
  </si>
  <si>
    <t>10091</t>
  </si>
  <si>
    <t>10092</t>
  </si>
  <si>
    <t>10076</t>
  </si>
  <si>
    <t>10078</t>
  </si>
  <si>
    <t>10077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</si>
  <si>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</si>
  <si>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</si>
  <si>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</si>
  <si>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</si>
  <si>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</si>
  <si>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</si>
  <si>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</si>
  <si>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</si>
  <si>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</si>
  <si>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</si>
  <si>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</si>
  <si>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</si>
  <si>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</si>
  <si>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</si>
  <si>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</si>
  <si>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</si>
  <si>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</si>
  <si>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</si>
  <si>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</si>
  <si>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</si>
  <si>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</si>
  <si>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Generar conocimiento científico y tecnológico pertinente y de calidad, para su aprovechamiento por los sectores productivo, académico y social</t>
  </si>
  <si>
    <t xml:space="preserve">Transferir el conocimiento generado en los ámbitos de competencia del Centro a los sectores productivo, académico y social                                                  </t>
  </si>
  <si>
    <t>Formar recursos humanos de excelencia, en las áreas de Materiales, Energía y Medio Ambiente, a través de programas de posgrado</t>
  </si>
  <si>
    <t xml:space="preserve">Transferir el conocimiento generado en los ámbitos de competencia del Centro a los sectores productivo, académico y social                  </t>
  </si>
  <si>
    <t>Investigación científica relevante, pertinente y de calidad generada</t>
  </si>
  <si>
    <t>Desarrollo tecnológico e innovación generada y transferida</t>
  </si>
  <si>
    <t>Programas de posgrado de calidad altamente especializados ofertados</t>
  </si>
  <si>
    <t>Dedicar recursos humanos y materiales a la realización de investigación científica</t>
  </si>
  <si>
    <t>Participar en actividades d difusión organizadas internamente o externamente</t>
  </si>
  <si>
    <t>Administrar proyectos</t>
  </si>
  <si>
    <t>Dar seguimiento a los estudiantes admitidos</t>
  </si>
  <si>
    <t>Gestionar solicitudes de ingreso a programas de posgrado</t>
  </si>
  <si>
    <t>Generación de Conocimiento de Calidad</t>
  </si>
  <si>
    <t>Proyectos interinstitucionales</t>
  </si>
  <si>
    <t>Transferencia de conocimiento</t>
  </si>
  <si>
    <t>Calidad de los posgrados</t>
  </si>
  <si>
    <t xml:space="preserve"> Índice de recursos para la investigación</t>
  </si>
  <si>
    <t>Participación en actividades de divulgación</t>
  </si>
  <si>
    <t>Eficiencia terminal.</t>
  </si>
  <si>
    <t>Tasa de variación de solicitudes de ingreso.</t>
  </si>
  <si>
    <t>Porcentaje de alumnos de los Centros Públicos de Investigación CONACYT apoyados.</t>
  </si>
  <si>
    <t>(Sumatoria del número de publicaciones arbitradas / Sumatoria del total de investigadores en CPI CONACYT)</t>
  </si>
  <si>
    <t>Número de proyectos interinstitucionales / Número de proyectos de investigación</t>
  </si>
  <si>
    <t>Número de contratos o convenios de transferencia de conocimiento , innovación  tecnológica, social, económica o ambiental firmados, vigentes alineados al PECITI n: Año /(Número de contratos o convenios de transferencia de conocimiento , innovación  tecnológica, social, económica o ambiental firmados, vigentes alineados al PECITI)n-1: año anterior</t>
  </si>
  <si>
    <t>Número de programas registrados en el PNPC de reciente creación + 2*Número de programas registrados en el PNPC en desarrollo +  3*Número de programas registrados en el PNPC consolidado +  4*Número de programas registrados en el PNPC de competencia internacional /  4*Número de programas de posgrado reconocidos por CONACYT en el PNPC</t>
  </si>
  <si>
    <t>Monto total obtenido por proyectos de investigación financiados con recursos externos / Monto total de recursos fiscales destinados a la investigación</t>
  </si>
  <si>
    <t>Número  actividades de divulgación dirigidas al público en general /  Número personal de ciencia y tecnología</t>
  </si>
  <si>
    <t>(Número de alumnos graduados por cohorte / Número de alumnos matriculados por cohorte)</t>
  </si>
  <si>
    <t>((Número de solicitudes de ingreso recibidas en el año n/Número de solicitudes de ingreso recibidas en el año n-1)-1)*100</t>
  </si>
  <si>
    <t>(Número de alumnos apoyados en el año t/Número de alumnos matriculados en el año t)*100</t>
  </si>
  <si>
    <t>Índice</t>
  </si>
  <si>
    <t>Porcentaje</t>
  </si>
  <si>
    <t>Anual</t>
  </si>
  <si>
    <t>N/A</t>
  </si>
  <si>
    <t>Formato SED</t>
  </si>
  <si>
    <t>Dirección de Planeación y Asuntos Estratégicos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</si>
</sst>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#,##0.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39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39" fillId="35" borderId="11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72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15" fontId="0" fillId="0" borderId="11" xfId="0" applyNumberForma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8.140625" style="0" customWidth="1"/>
    <col min="2" max="2" width="16.57421875" style="0" customWidth="1"/>
    <col min="3" max="3" width="100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00390625" style="0" customWidth="1"/>
    <col min="19" max="19" width="19.00390625" style="0" customWidth="1"/>
    <col min="20" max="20" width="6.0039062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02">
      <c r="A8" s="5">
        <v>2016</v>
      </c>
      <c r="B8" s="5">
        <v>2016</v>
      </c>
      <c r="C8" s="6" t="s">
        <v>57</v>
      </c>
      <c r="D8" s="7" t="s">
        <v>61</v>
      </c>
      <c r="F8" s="9" t="s">
        <v>69</v>
      </c>
      <c r="G8" s="13" t="s">
        <v>78</v>
      </c>
      <c r="H8" s="15" t="s">
        <v>87</v>
      </c>
      <c r="I8" s="16" t="s">
        <v>89</v>
      </c>
      <c r="J8" s="6">
        <v>4.31</v>
      </c>
      <c r="K8" s="18">
        <v>4.314285714285714</v>
      </c>
      <c r="L8" s="22" t="s">
        <v>90</v>
      </c>
      <c r="M8" s="18">
        <f>285/51</f>
        <v>5.588235294117647</v>
      </c>
      <c r="N8" t="s">
        <v>0</v>
      </c>
      <c r="O8" s="6" t="s">
        <v>91</v>
      </c>
      <c r="P8" s="23">
        <v>42853</v>
      </c>
      <c r="Q8" s="6" t="s">
        <v>92</v>
      </c>
      <c r="R8" s="5">
        <v>2016</v>
      </c>
      <c r="S8" s="23">
        <v>42488</v>
      </c>
    </row>
    <row r="9" spans="1:19" ht="76.5">
      <c r="A9" s="5">
        <v>2016</v>
      </c>
      <c r="B9" s="5">
        <v>2016</v>
      </c>
      <c r="C9" s="6" t="s">
        <v>57</v>
      </c>
      <c r="D9" s="7" t="s">
        <v>62</v>
      </c>
      <c r="F9" s="12" t="s">
        <v>70</v>
      </c>
      <c r="G9" s="14" t="s">
        <v>79</v>
      </c>
      <c r="H9" s="15" t="s">
        <v>87</v>
      </c>
      <c r="I9" s="17" t="s">
        <v>89</v>
      </c>
      <c r="J9" s="6">
        <v>0.6</v>
      </c>
      <c r="K9" s="19">
        <f>55/94</f>
        <v>0.5851063829787234</v>
      </c>
      <c r="L9" s="22" t="s">
        <v>90</v>
      </c>
      <c r="M9" s="19">
        <f>50/85</f>
        <v>0.5882352941176471</v>
      </c>
      <c r="N9" t="s">
        <v>0</v>
      </c>
      <c r="O9" s="6" t="s">
        <v>91</v>
      </c>
      <c r="P9" s="23">
        <v>42853</v>
      </c>
      <c r="Q9" s="6" t="s">
        <v>92</v>
      </c>
      <c r="R9" s="5">
        <v>2016</v>
      </c>
      <c r="S9" s="23">
        <v>42488</v>
      </c>
    </row>
    <row r="10" spans="1:19" ht="369.75">
      <c r="A10" s="5">
        <v>2016</v>
      </c>
      <c r="B10" s="5">
        <v>2016</v>
      </c>
      <c r="C10" s="6" t="s">
        <v>58</v>
      </c>
      <c r="D10" s="8" t="s">
        <v>62</v>
      </c>
      <c r="F10" s="9" t="s">
        <v>71</v>
      </c>
      <c r="G10" s="9" t="s">
        <v>80</v>
      </c>
      <c r="H10" s="15" t="s">
        <v>87</v>
      </c>
      <c r="I10" s="17" t="s">
        <v>89</v>
      </c>
      <c r="J10" s="6">
        <v>1.2</v>
      </c>
      <c r="K10" s="19">
        <f>83/72</f>
        <v>1.1527777777777777</v>
      </c>
      <c r="L10" s="22" t="s">
        <v>90</v>
      </c>
      <c r="M10" s="19">
        <f>85/72</f>
        <v>1.1805555555555556</v>
      </c>
      <c r="N10" t="s">
        <v>0</v>
      </c>
      <c r="O10" s="6" t="s">
        <v>91</v>
      </c>
      <c r="P10" s="23">
        <v>42853</v>
      </c>
      <c r="Q10" s="6" t="s">
        <v>92</v>
      </c>
      <c r="R10" s="5">
        <v>2016</v>
      </c>
      <c r="S10" s="23">
        <v>42488</v>
      </c>
    </row>
    <row r="11" spans="1:19" ht="344.25">
      <c r="A11" s="5">
        <v>2016</v>
      </c>
      <c r="B11" s="5">
        <v>2016</v>
      </c>
      <c r="C11" s="6" t="s">
        <v>59</v>
      </c>
      <c r="D11" s="9" t="s">
        <v>63</v>
      </c>
      <c r="F11" s="9" t="s">
        <v>72</v>
      </c>
      <c r="G11" s="9" t="s">
        <v>81</v>
      </c>
      <c r="H11" s="15" t="s">
        <v>87</v>
      </c>
      <c r="I11" s="17" t="s">
        <v>89</v>
      </c>
      <c r="J11" s="6">
        <v>0.6</v>
      </c>
      <c r="K11" s="19">
        <f>18/28</f>
        <v>0.6428571428571429</v>
      </c>
      <c r="L11" s="22" t="s">
        <v>90</v>
      </c>
      <c r="M11" s="19">
        <f>16/24</f>
        <v>0.6666666666666666</v>
      </c>
      <c r="N11" t="s">
        <v>0</v>
      </c>
      <c r="O11" s="6" t="s">
        <v>91</v>
      </c>
      <c r="P11" s="23">
        <v>42853</v>
      </c>
      <c r="Q11" s="6" t="s">
        <v>92</v>
      </c>
      <c r="R11" s="5">
        <v>2016</v>
      </c>
      <c r="S11" s="23">
        <v>42488</v>
      </c>
    </row>
    <row r="12" spans="1:19" ht="140.25">
      <c r="A12" s="5">
        <v>2016</v>
      </c>
      <c r="B12" s="5">
        <v>2016</v>
      </c>
      <c r="C12" s="6" t="s">
        <v>57</v>
      </c>
      <c r="D12" s="9" t="s">
        <v>64</v>
      </c>
      <c r="F12" s="8" t="s">
        <v>73</v>
      </c>
      <c r="G12" s="9" t="s">
        <v>82</v>
      </c>
      <c r="H12" s="15" t="s">
        <v>87</v>
      </c>
      <c r="I12" s="17" t="s">
        <v>89</v>
      </c>
      <c r="J12" s="6">
        <v>0.81</v>
      </c>
      <c r="K12" s="20">
        <f>104655/128843</f>
        <v>0.8122676435662007</v>
      </c>
      <c r="L12" s="22" t="s">
        <v>90</v>
      </c>
      <c r="M12" s="20">
        <f>164254/173261</f>
        <v>0.9480148446563277</v>
      </c>
      <c r="N12" t="s">
        <v>0</v>
      </c>
      <c r="O12" s="6" t="s">
        <v>91</v>
      </c>
      <c r="P12" s="23">
        <v>42853</v>
      </c>
      <c r="Q12" s="6" t="s">
        <v>92</v>
      </c>
      <c r="R12" s="5">
        <v>2016</v>
      </c>
      <c r="S12" s="23">
        <v>42488</v>
      </c>
    </row>
    <row r="13" spans="1:19" ht="114.75">
      <c r="A13" s="5">
        <v>2016</v>
      </c>
      <c r="B13" s="5">
        <v>2016</v>
      </c>
      <c r="C13" s="6" t="s">
        <v>60</v>
      </c>
      <c r="D13" s="8" t="s">
        <v>65</v>
      </c>
      <c r="F13" s="9" t="s">
        <v>74</v>
      </c>
      <c r="G13" s="9" t="s">
        <v>83</v>
      </c>
      <c r="H13" s="15" t="s">
        <v>87</v>
      </c>
      <c r="I13" s="17" t="s">
        <v>89</v>
      </c>
      <c r="J13" s="6">
        <v>0.7</v>
      </c>
      <c r="K13" s="19">
        <f>146/205</f>
        <v>0.7121951219512195</v>
      </c>
      <c r="L13" s="22" t="s">
        <v>90</v>
      </c>
      <c r="M13" s="19">
        <f>150/143</f>
        <v>1.048951048951049</v>
      </c>
      <c r="N13" t="s">
        <v>0</v>
      </c>
      <c r="O13" s="6" t="s">
        <v>91</v>
      </c>
      <c r="P13" s="23">
        <v>42853</v>
      </c>
      <c r="Q13" s="6" t="s">
        <v>92</v>
      </c>
      <c r="R13" s="5">
        <v>2016</v>
      </c>
      <c r="S13" s="23">
        <v>42488</v>
      </c>
    </row>
    <row r="14" spans="1:19" ht="89.25">
      <c r="A14" s="5">
        <v>2016</v>
      </c>
      <c r="B14" s="5">
        <v>2016</v>
      </c>
      <c r="C14" s="6" t="s">
        <v>59</v>
      </c>
      <c r="D14" s="10" t="s">
        <v>66</v>
      </c>
      <c r="F14" s="11" t="s">
        <v>75</v>
      </c>
      <c r="G14" s="10" t="s">
        <v>84</v>
      </c>
      <c r="H14" s="15" t="s">
        <v>87</v>
      </c>
      <c r="I14" s="17" t="s">
        <v>89</v>
      </c>
      <c r="J14" s="6"/>
      <c r="K14" s="21">
        <v>0.7</v>
      </c>
      <c r="L14" s="22" t="s">
        <v>90</v>
      </c>
      <c r="M14" s="20">
        <f>28/36</f>
        <v>0.7777777777777778</v>
      </c>
      <c r="N14" t="s">
        <v>0</v>
      </c>
      <c r="O14" s="6" t="s">
        <v>91</v>
      </c>
      <c r="P14" s="23">
        <v>42853</v>
      </c>
      <c r="Q14" s="6" t="s">
        <v>92</v>
      </c>
      <c r="R14" s="5">
        <v>2016</v>
      </c>
      <c r="S14" s="23">
        <v>42488</v>
      </c>
    </row>
    <row r="15" spans="1:19" ht="114.75">
      <c r="A15" s="5">
        <v>2016</v>
      </c>
      <c r="B15" s="5">
        <v>2016</v>
      </c>
      <c r="C15" s="6" t="s">
        <v>59</v>
      </c>
      <c r="D15" s="10" t="s">
        <v>67</v>
      </c>
      <c r="F15" s="11" t="s">
        <v>76</v>
      </c>
      <c r="G15" s="10" t="s">
        <v>85</v>
      </c>
      <c r="H15" s="15" t="s">
        <v>88</v>
      </c>
      <c r="I15" s="17" t="s">
        <v>89</v>
      </c>
      <c r="J15" s="6">
        <v>0.7</v>
      </c>
      <c r="K15" s="21">
        <f>90/101</f>
        <v>0.8910891089108911</v>
      </c>
      <c r="L15" s="22" t="s">
        <v>90</v>
      </c>
      <c r="M15" s="20">
        <f>150/101</f>
        <v>1.4851485148514851</v>
      </c>
      <c r="N15" t="s">
        <v>0</v>
      </c>
      <c r="O15" s="6" t="s">
        <v>91</v>
      </c>
      <c r="P15" s="23">
        <v>42853</v>
      </c>
      <c r="Q15" s="6" t="s">
        <v>92</v>
      </c>
      <c r="R15" s="5">
        <v>2016</v>
      </c>
      <c r="S15" s="23">
        <v>42488</v>
      </c>
    </row>
    <row r="16" spans="1:19" ht="89.25">
      <c r="A16" s="5">
        <v>2016</v>
      </c>
      <c r="B16" s="5">
        <v>2016</v>
      </c>
      <c r="C16" s="6" t="s">
        <v>59</v>
      </c>
      <c r="D16" s="11" t="s">
        <v>68</v>
      </c>
      <c r="F16" s="11" t="s">
        <v>77</v>
      </c>
      <c r="G16" s="10" t="s">
        <v>86</v>
      </c>
      <c r="H16" s="15" t="s">
        <v>88</v>
      </c>
      <c r="I16" s="17" t="s">
        <v>89</v>
      </c>
      <c r="J16" s="6">
        <v>0.89</v>
      </c>
      <c r="K16" s="21">
        <v>51.14</v>
      </c>
      <c r="L16" s="22" t="s">
        <v>90</v>
      </c>
      <c r="M16" s="20">
        <f>80/153*100</f>
        <v>52.28758169934641</v>
      </c>
      <c r="N16" t="s">
        <v>0</v>
      </c>
      <c r="O16" s="6" t="s">
        <v>91</v>
      </c>
      <c r="P16" s="23">
        <v>42853</v>
      </c>
      <c r="Q16" s="6" t="s">
        <v>92</v>
      </c>
      <c r="R16" s="5">
        <v>2016</v>
      </c>
      <c r="S16" s="23">
        <v>42488</v>
      </c>
    </row>
  </sheetData>
  <sheetProtection/>
  <mergeCells count="1">
    <mergeCell ref="A6:T6"/>
  </mergeCells>
  <dataValidations count="2">
    <dataValidation type="list" allowBlank="1" showInputMessage="1" showErrorMessage="1" sqref="N8:N16">
      <formula1>hidden1</formula1>
    </dataValidation>
    <dataValidation type="list" allowBlank="1" showInputMessage="1" showErrorMessage="1" sqref="N8:N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2017-05-04T22:15:09Z</dcterms:modified>
  <cp:category/>
  <cp:version/>
  <cp:contentType/>
  <cp:contentStatus/>
</cp:coreProperties>
</file>